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carvisiglia\Desktop\Retindustria\2021\"/>
    </mc:Choice>
  </mc:AlternateContent>
  <xr:revisionPtr revIDLastSave="0" documentId="13_ncr:1_{A9883840-1D43-4FE4-B398-19CC002B7018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Foglio1!$A$1:$G$50</definedName>
    <definedName name="_xlnm.Print_Titles" localSheetId="0">Foglio1!$3:$4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E28" i="1"/>
  <c r="F28" i="1" s="1"/>
  <c r="E11" i="1"/>
  <c r="F11" i="1" s="1"/>
  <c r="E33" i="1"/>
  <c r="F33" i="1" s="1"/>
  <c r="E21" i="1"/>
  <c r="C21" i="1"/>
  <c r="D21" i="1" l="1"/>
  <c r="E26" i="1"/>
  <c r="E35" i="1"/>
  <c r="F12" i="1" l="1"/>
  <c r="C50" i="1" l="1"/>
  <c r="D23" i="1"/>
  <c r="E23" i="1" s="1"/>
  <c r="F16" i="1"/>
  <c r="D50" i="1" l="1"/>
  <c r="E50" i="1" l="1"/>
  <c r="F50" i="1" s="1"/>
</calcChain>
</file>

<file path=xl/sharedStrings.xml><?xml version="1.0" encoding="utf-8"?>
<sst xmlns="http://schemas.openxmlformats.org/spreadsheetml/2006/main" count="58" uniqueCount="58">
  <si>
    <t xml:space="preserve">AZIENDA </t>
  </si>
  <si>
    <t>PRODOTTO/SERVIZIO</t>
  </si>
  <si>
    <t xml:space="preserve"> NORMALE
 €</t>
  </si>
  <si>
    <t xml:space="preserve"> IN CONVENZIONE 
€</t>
  </si>
  <si>
    <t>COSTO €</t>
  </si>
  <si>
    <t>€</t>
  </si>
  <si>
    <t>%</t>
  </si>
  <si>
    <t>TOTALE</t>
  </si>
  <si>
    <t>COPERTURA SANITARIA: ricovero, alta specializzazione, visite ed accertamenti, trattamenti fisioterapici da infortunio, protesi/ausili acustici ed ortopedici, prevenzione odontoiatrica, odontoiatria/ortodonzia, interventi chirurgici odontoiatrici, prevenzione, prestazioni a tariffe agevolate, stati di non autosufficenza, servizi di consulenza.</t>
  </si>
  <si>
    <t xml:space="preserve">Selezione, somministrazione, formazione (in e-learning: 4 ore sicurezza generale) gestione amministrativa di 1 risorsa per un periodo di 12 mesi, costo medio lavoratore comprensivo di mark up Orienta. </t>
  </si>
  <si>
    <t>Fatturato medio azienda per la somministrazione di una persona per un anno - comprensivo dei servizi di analisi delle esigenze, selezione, formazione e gestione amministrativa della risorsa per tutta la durata della missione</t>
  </si>
  <si>
    <t>Volume d'acquisto per € 25.000 di Gift Card di vari Brand (commissione standard nazionale 7%; commissione Confindustria servizi 0%, valore facciale)</t>
  </si>
  <si>
    <t>CALCOLA IL 
TUO RISPARMIO</t>
  </si>
  <si>
    <t>Servizi di ristorazione e gestione di ristoranti/mense  aziendali. Al raggiungimento di un fatturato di € 50.000 annui saranno offerti gratuitamente un massimo di tre buffet annui per 50 persone per un importo pari ad € 2.500</t>
  </si>
  <si>
    <t xml:space="preserve">CHECK UP COMUNICATIVO: analisi della startegia e degli strumenti di comunicazione in essere. </t>
  </si>
  <si>
    <t>Contratto Unico di informazioni commerciali Italia, Estero e Credit Collection</t>
  </si>
  <si>
    <t>Ordine tipo mensile per una azienda di media/grande dimensione (40/70 scrivanie) contenente materiale di cancelleria per ufficio, carta per fotocopie, prodotti igienici (esempio carta igienica, carta asciugamani, ecc) e piccoli accessori di informatica (calcolatrici, ecc.)</t>
  </si>
  <si>
    <t>Azienda con 20 auto e un consumo annuo di 100.000 lt di gasolio che acquista in modalità "servito" per il 30% e in modalità self per il 70%. Sconto in fattura di 0.02 €/lt. più un bonus di fine anno pari a 0.010 €/lt; nessuna fee per il portale web.</t>
  </si>
  <si>
    <r>
      <rPr>
        <b/>
        <sz val="8"/>
        <rFont val="Arial"/>
        <family val="2"/>
      </rPr>
      <t>GRATIS</t>
    </r>
    <r>
      <rPr>
        <sz val="8"/>
        <rFont val="Arial"/>
        <family val="2"/>
      </rPr>
      <t xml:space="preserve">: realizzazione ed esportazione della prima pagina di giornale in versione digitale sulla piattaforma iltuogiornale.it.
</t>
    </r>
    <r>
      <rPr>
        <b/>
        <sz val="8"/>
        <rFont val="Arial"/>
        <family val="2"/>
      </rPr>
      <t>SCONTO DEL 10%</t>
    </r>
    <r>
      <rPr>
        <sz val="8"/>
        <rFont val="Arial"/>
        <family val="2"/>
      </rPr>
      <t>: acquisto abbonamento annuale (99 €) o mensile (9,90 €) alla piattaforma iltuogiornale.it e sulla stampa dei giornali classici e minizine (esempio su un giornale da 8 pagine, carta 45 gr, stampa a colori, tiratura 1.000 copie - costi consegna gratuiti e iva inclusa)</t>
    </r>
  </si>
  <si>
    <r>
      <rPr>
        <b/>
        <sz val="8"/>
        <rFont val="Arial"/>
        <family val="2"/>
      </rPr>
      <t>Servizi Informativi</t>
    </r>
    <r>
      <rPr>
        <sz val="8"/>
        <rFont val="Arial"/>
        <family val="2"/>
      </rPr>
      <t xml:space="preserve">: 100 Report Informativi su aziende estere </t>
    </r>
  </si>
  <si>
    <r>
      <t xml:space="preserve">Carta Business Confindustria con </t>
    </r>
    <r>
      <rPr>
        <b/>
        <sz val="8"/>
        <rFont val="Arial"/>
        <family val="2"/>
      </rPr>
      <t>quota annua gratuita per sempre</t>
    </r>
    <r>
      <rPr>
        <sz val="8"/>
        <rFont val="Arial"/>
        <family val="2"/>
      </rPr>
      <t xml:space="preserve"> per Presidente, Direttore Generale e Ammistratore delle Aziende Associate</t>
    </r>
  </si>
  <si>
    <t>Affitto Auditorium della Tecnica per una giornata (09:00 - 19:00)</t>
  </si>
  <si>
    <t>Consulenza media annua in ambito HR per una PMI: attività di sviluppo organizzativo, Formazione, Selezione del Personale.</t>
  </si>
  <si>
    <r>
      <rPr>
        <b/>
        <sz val="10"/>
        <rFont val="Arial"/>
        <family val="2"/>
      </rPr>
      <t xml:space="preserve">30 </t>
    </r>
    <r>
      <rPr>
        <b/>
        <sz val="9"/>
        <rFont val="Arial"/>
        <family val="2"/>
      </rPr>
      <t xml:space="preserve">
</t>
    </r>
    <r>
      <rPr>
        <b/>
        <sz val="8"/>
        <rFont val="Arial"/>
        <family val="2"/>
      </rPr>
      <t>(su mark up Umana)</t>
    </r>
  </si>
  <si>
    <r>
      <t xml:space="preserve">30 
</t>
    </r>
    <r>
      <rPr>
        <b/>
        <sz val="8"/>
        <rFont val="Arial"/>
        <family val="2"/>
      </rPr>
      <t>(su mark up Orienta)</t>
    </r>
  </si>
  <si>
    <t xml:space="preserve">RISPARMIO </t>
  </si>
  <si>
    <t>Per la suite completa di Cyber Security (Cypeer e CSI), prendendo a campione un'impresa con un numero di postazioni di lavoro più server virtuali e fisici compresi tra 200 e 400, è previsto un contratto da 15 mesi, di cui i primi tre gratuiti. Nel totale è incluso il costo di listino del servizio e il costo di start-up.</t>
  </si>
  <si>
    <t>Offerta con IP Plus per un’azienda dal consumo medio annuo di gasolio pari a 60.000 litri e che acquista in modalità “servito” per il 30% (ed il rimanente in promozione in modalità "Self Service"), incluso il bonus di fine anno sui consumi</t>
  </si>
  <si>
    <t>Test Rapidi sierologici per il dosaggio delle  IgG e IgM anti Sars-Covid 19 (Ogni Box contiene 25 Test) più Clinogel 500 ml Gel a concentrazione alcolica pari al 65%
igiene rapida delle mani senza bisogno di risciacquare (20 pezzi)</t>
  </si>
  <si>
    <t>Tariffa oraria per: indagini per concorrenza sleale (tutela marchi e brevetti, verifica violazione patto di non concorrenza, verifica sabotaggio industriale); verifica assenteismo dipendenti (casi di malattia, infortunio e legge 104) - Pacchetto 10 giorni</t>
  </si>
  <si>
    <r>
      <t xml:space="preserve">Dal 2018 Carpisa con il nuovo settore del Corporate Gift/Regali Aziendali, offre personalizzazione di zaini, trolley, beauty, borse e accessori da viaggio, ad un ampio target di clienti per soddisfare le esigenze di tutti.
</t>
    </r>
    <r>
      <rPr>
        <b/>
        <sz val="8"/>
        <rFont val="Arial"/>
        <family val="2"/>
      </rPr>
      <t>Esempio</t>
    </r>
    <r>
      <rPr>
        <sz val="8"/>
        <rFont val="Arial"/>
        <family val="2"/>
      </rPr>
      <t>: 100 trolley realizzati tatto personalizzati con logo in esclusiva per il cliente.</t>
    </r>
  </si>
  <si>
    <r>
      <rPr>
        <b/>
        <sz val="8"/>
        <rFont val="Arial"/>
        <family val="2"/>
      </rPr>
      <t>Ticket Restaurant Max:</t>
    </r>
    <r>
      <rPr>
        <sz val="8"/>
        <rFont val="Arial"/>
        <family val="2"/>
      </rPr>
      <t xml:space="preserve"> Buono Pasto Elettronico. Es. Azienda 10 Dip x 220 gg/Anno x 7€/giorno</t>
    </r>
  </si>
  <si>
    <t>Costo medio relativo ai seguenti servizi: analisi delle necessità, selezione e presentazione a colloquio di una short list di candidati ed infine somministrazione per un anno della risorsa scelta. L'importo è comprensivo del margine dell'agenzia.</t>
  </si>
  <si>
    <t>30% 
(sul nostro margine)</t>
  </si>
  <si>
    <t>Carta Corporate Oro:
• quota gratuita il primo anno e iscrizione al Club Membership Rewards® inclusa.
• Welcome bonus di punti Membership Rewards® dedicati sulla base della capacità di spesa</t>
  </si>
  <si>
    <t>POLIZZA IMPRESA&amp;SERVIZI - Produzione paste alimentari (prov. CH): Sezione INCENDIO fabbricato valore intero e a nuovo € 1.000.000; contenuto valore intero e a nuovo € 100.000 Sezione FURTO Contenuto  € 100.000 con aumento periodico dal 01/09 al 31/10 senza impianto di allarme Sezione RCT € 1.000.000 con fatturato € 3.000.000 Sezione   Assistenza ricorso riparazione diretta</t>
  </si>
  <si>
    <r>
      <t xml:space="preserve">Software </t>
    </r>
    <r>
      <rPr>
        <b/>
        <sz val="8"/>
        <rFont val="Arial"/>
        <family val="2"/>
      </rPr>
      <t>PROFIS per l'Azienda - bilanci e adempimenti fiscali in cloud</t>
    </r>
    <r>
      <rPr>
        <sz val="8"/>
        <rFont val="Arial"/>
        <family val="2"/>
      </rPr>
      <t xml:space="preserve">. La convenzione prevede uno </t>
    </r>
    <r>
      <rPr>
        <b/>
        <sz val="8"/>
        <rFont val="Arial"/>
        <family val="2"/>
      </rPr>
      <t>sconto del 30% sulla licenza d'uso e del 20% sul canone</t>
    </r>
    <r>
      <rPr>
        <sz val="8"/>
        <rFont val="Arial"/>
        <family val="2"/>
      </rPr>
      <t xml:space="preserve">, per sempre. Nel 2021, come primo anno di utilizzo, il canone decorre 6 mesi dopo l'attivazione e </t>
    </r>
    <r>
      <rPr>
        <b/>
        <sz val="8"/>
        <rFont val="Arial"/>
        <family val="2"/>
      </rPr>
      <t>offriamo gratuitamente la soluzione per l'Analisi Crisi d'impresa</t>
    </r>
    <r>
      <rPr>
        <sz val="8"/>
        <rFont val="Arial"/>
        <family val="2"/>
      </rPr>
      <t xml:space="preserve"> il cui canone avrà decorrenza 1 gennaio 2022. In tabella è riportato l'es. di risparmio sul canone 2021 per 3 posti di lavoro e 3 ditte gestibili (netto IVA) a cui va aggiunta la licenza d'uso una tantum di € 2.282 (risparmio del 38%). </t>
    </r>
  </si>
  <si>
    <t>Meet2It si configura come il marketplace dedicato alle aziende che fanno del Made In Italy. Sono previsti 3 profili di membership, ma la convezione prevede uno sconto sull'abbonamento annuale e un periodo di prova gratuita.</t>
  </si>
  <si>
    <t>OFFERTA MULTICARD - Azienda tipo con un consumo annuo di 50.000 lt di gasolio (5 auto e/o furgoni) che acquista in modaltà "Servito" per il 27% dell’erogato (media nazionale Confindustria) con uno sconto di 0,023 €/lt. Prezzo medio nazionale Servito listino Eni rilevato da Quotidiano Energia del 04 gennaio 2021 di €/lt. 1,537. Il rimanente 73% acquistato in modalità Self (media nazionale Confindustria) con una differenza rispetto al prezzo esposto in modalità servito di 0,17 €/lt. Su tutto l'erogato viene inoltre liquidato un premio al raggiungimento dell'obiettivo (€/lt. 0,00516).</t>
  </si>
  <si>
    <r>
      <t xml:space="preserve">Prima consulenza sulle opportunità di vendita internazionali </t>
    </r>
    <r>
      <rPr>
        <b/>
        <sz val="8"/>
        <rFont val="Arial"/>
        <family val="2"/>
      </rPr>
      <t>GRATUITA</t>
    </r>
    <r>
      <rPr>
        <sz val="8"/>
        <rFont val="Arial"/>
        <family val="2"/>
      </rPr>
      <t xml:space="preserve">; TEMPORARY EXPORT MANAGER: gestione commerciale export per 12 mesi </t>
    </r>
    <r>
      <rPr>
        <b/>
        <sz val="8"/>
        <rFont val="Arial"/>
        <family val="2"/>
      </rPr>
      <t>scontato del 10%</t>
    </r>
  </si>
  <si>
    <r>
      <t>In esclusiva per i nuovi clienti Innolva,</t>
    </r>
    <r>
      <rPr>
        <b/>
        <sz val="8"/>
        <rFont val="Arial"/>
        <family val="2"/>
      </rPr>
      <t xml:space="preserve"> accesso a tutta l'offerta a condizioni esclusive</t>
    </r>
    <r>
      <rPr>
        <sz val="8"/>
        <rFont val="Arial"/>
        <family val="2"/>
      </rPr>
      <t xml:space="preserve"> per tutelare le esposizioni, monitorare il rischio, rafforzare il posizionamento e le performance sul mercato, puntare sui migliori clienti e gestire con massima efficacia le attività di recupero del credito.</t>
    </r>
  </si>
  <si>
    <t>ELIGO ASSEMBLEA VIRTUALE/PRO: 1.000 aventi diritto, 1 mese di licenza in autouso  + Configurazione base + Deleghe + OTP via SMS</t>
  </si>
  <si>
    <r>
      <rPr>
        <b/>
        <sz val="8"/>
        <rFont val="Arial"/>
        <family val="2"/>
      </rPr>
      <t>Servizi di vigilanza e sicurezza</t>
    </r>
    <r>
      <rPr>
        <sz val="8"/>
        <rFont val="Arial"/>
        <family val="2"/>
      </rPr>
      <t xml:space="preserve"> con presidio H24/365gg, collegamento impianto d'allarme alla centrale operativa con pronto intervento e collegamento della TVCC: </t>
    </r>
    <r>
      <rPr>
        <b/>
        <sz val="8"/>
        <rFont val="Arial"/>
        <family val="2"/>
      </rPr>
      <t>sconto del 10%</t>
    </r>
    <r>
      <rPr>
        <sz val="8"/>
        <rFont val="Arial"/>
        <family val="2"/>
      </rPr>
      <t xml:space="preserve"> sull'importo. Tutti i </t>
    </r>
    <r>
      <rPr>
        <b/>
        <sz val="8"/>
        <rFont val="Arial"/>
        <family val="2"/>
      </rPr>
      <t>corsi di formazione</t>
    </r>
    <r>
      <rPr>
        <sz val="8"/>
        <rFont val="Arial"/>
        <family val="2"/>
      </rPr>
      <t xml:space="preserve"> su travel security, aviation security, sicurezza sussidiaria: </t>
    </r>
    <r>
      <rPr>
        <b/>
        <sz val="8"/>
        <rFont val="Arial"/>
        <family val="2"/>
      </rPr>
      <t>sconto del 30%</t>
    </r>
    <r>
      <rPr>
        <sz val="8"/>
        <rFont val="Arial"/>
        <family val="2"/>
      </rPr>
      <t xml:space="preserve"> sull'importo. Tutti i servizi di </t>
    </r>
    <r>
      <rPr>
        <b/>
        <sz val="8"/>
        <rFont val="Arial"/>
        <family val="2"/>
      </rPr>
      <t>analisi dei rischi e consulenza</t>
    </r>
    <r>
      <rPr>
        <sz val="8"/>
        <rFont val="Arial"/>
        <family val="2"/>
      </rPr>
      <t xml:space="preserve"> manageriale: </t>
    </r>
    <r>
      <rPr>
        <b/>
        <sz val="8"/>
        <rFont val="Arial"/>
        <family val="2"/>
      </rPr>
      <t>sconto del 30%</t>
    </r>
    <r>
      <rPr>
        <sz val="8"/>
        <rFont val="Arial"/>
        <family val="2"/>
      </rPr>
      <t xml:space="preserve"> sull'importo.</t>
    </r>
  </si>
  <si>
    <t>Servizio di monitoraggio e controllo della produzione (KontrolON). Esempio: azienda manifatturiera con 1 impianto produttivo; progettazione, installazione e configurazione di un sistema di monitoraggio; fornitura in comodato d'uso di hardware e licenza utilizzo piattaforma software dedicata per un anno con consulenza personalizzata.</t>
  </si>
  <si>
    <r>
      <t xml:space="preserve">Garanzia di assistenza e rimborso spese mediche nominativa </t>
    </r>
    <r>
      <rPr>
        <b/>
        <sz val="8"/>
        <rFont val="Arial"/>
        <family val="2"/>
      </rPr>
      <t>Business Pass per</t>
    </r>
    <r>
      <rPr>
        <sz val="8"/>
        <rFont val="Arial"/>
        <family val="2"/>
      </rPr>
      <t xml:space="preserve"> tutte le missioni effettuate durante l'annualita assicurativa </t>
    </r>
    <r>
      <rPr>
        <b/>
        <sz val="8"/>
        <rFont val="Arial"/>
        <family val="2"/>
      </rPr>
      <t xml:space="preserve"> valida per tutti i dipendenti e fino a 1.000 giornate missione: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durata massima di ogni singola missione 90 giorni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</rPr>
      <t>nessun obbligo di comunicazione, validità mondo intero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</rPr>
      <t>garanzia massimale rimborso spese mediche €300.000 incluse Epidemie/Pandemie e Covid19 e tanta assistenza</t>
    </r>
  </si>
  <si>
    <t>Commissione di acquisto pro soluto a titolo definitivo dei crediti vantati dall'associato verso Comuni e Unioni di Comuni appartenenti alle Regioni E. Romagna, Friuli V. G., Liguria, Lombardia, Piemonte, Trentino A. A. e Veneto. Azzeramento delle spese di valutazione e istruttoria. Ipotesi esemplificativa, soggetta alla valutazione insindacabile degli organi deliberanti di Banca Farmafactoring S.p.A.</t>
  </si>
  <si>
    <r>
      <rPr>
        <b/>
        <sz val="8"/>
        <rFont val="Arial"/>
        <family val="2"/>
      </rPr>
      <t xml:space="preserve">Pacchetto Cardio-Protezione Top </t>
    </r>
    <r>
      <rPr>
        <sz val="8"/>
        <rFont val="Arial"/>
        <family val="2"/>
      </rPr>
      <t>(pacchetto scelto dalla maggior parte delle aziende associate nel 2019/2020): Defibrillatore di ultimissima generazione Physio-Control Lifepak CR-2 telecontrollato, Armadietto da muro, Kit di rianimazione, cartello di segnalazione DAE, Pannello "Area Cardio-Protetta" e pacchetto assistenza per 4 anni.</t>
    </r>
  </si>
  <si>
    <r>
      <t xml:space="preserve">Carta </t>
    </r>
    <r>
      <rPr>
        <b/>
        <sz val="8"/>
        <rFont val="Arial"/>
        <family val="2"/>
      </rPr>
      <t>Diners Club Premium Company</t>
    </r>
    <r>
      <rPr>
        <sz val="8"/>
        <rFont val="Arial"/>
        <family val="2"/>
      </rPr>
      <t>: canone 1° anno gratuito e welcome bonus di 5.000 PUNTI VIP al raggiungimento di almeno € 3.000 di spesa nei primi 3 mesi dall’attivazione della Carta</t>
    </r>
  </si>
  <si>
    <t>Copertura VITA VALORI per 2 dirigenti: uno di 45 anni. Capitale assicurato = 220.000  M+ IP</t>
  </si>
  <si>
    <r>
      <t xml:space="preserve">1 licenza annuale di </t>
    </r>
    <r>
      <rPr>
        <b/>
        <sz val="8"/>
        <rFont val="Verdana"/>
        <family val="2"/>
      </rPr>
      <t>D&amp;B Hoovers Explore</t>
    </r>
    <r>
      <rPr>
        <sz val="8"/>
        <rFont val="Verdana"/>
        <family val="2"/>
      </rPr>
      <t>, la piattaforma marketing per trovare nuovi clienti, fornitori, distributori in tutti i Paesi del mondo.</t>
    </r>
  </si>
  <si>
    <t>Servizio sostitutivo di mensa mediante l'utilizzo di Buoni Pasto Day del valore unitario di 4 €: azienda 10 dipendenti per 12 mesi 22 gg. lavorativi con pagamento medio BB30GG.</t>
  </si>
  <si>
    <t>RISPARMIOMETRO 2021</t>
  </si>
  <si>
    <t>Servizio di gestione e recupero del credito (invio costituzione in mora a/r - fase di phone and home collection con inclusi i servizi di rintraccio anagrafico e/o visure camerali/catastali - relazione di inesigibilità o per fase legale) con costo pratica iniziale pari a   € 0! e solo costo della pratica negativa di € 15 (es. azienda distr. commerciale ticket 1000-5000- costo singola pratica negativa).</t>
  </si>
  <si>
    <t xml:space="preserve">Esempio di Risparmio ottenuto da un cliente con un Volume di acquisti  di 20.000 €/anno  tra 1^cl./Business e 2^cl. Standard  più benefit Cartafreccia Oro gratuita (valore 3.000 €). </t>
  </si>
  <si>
    <t>Noleggio mensile gruppo B (es. Fiat Panda o similare) a tariffa speciale dedicata (oneri e iva esclusi) con speciali franchigie danni e furto e 6.500 chilometri mensili inclusi.</t>
  </si>
  <si>
    <t xml:space="preserve">Con la piattaforma professionale smartPaper: 10 accessi contemporanei a 5 testate giornalistiche (compresi dorsi loali i suppementi e le ed. speciali) </t>
  </si>
  <si>
    <t>Servizio di realizzazione del Circular Economy (CE) Client Report, in formula "Boosted", che valuta il livello di economia circolare del cliente (con metodologia validata da RINA) e seleziona le soluzioni per migliorarlo. L'analisi considera due livelli di CE: uno "Corporate", ovvero relativo all'intera azienda; l'altro "Site Energy specific"  con focus energetico e applicato ad uno specifico sito selezionato dal cliente.</t>
  </si>
  <si>
    <t>"Leasing per P.Iva Q3 45 TFSI e S tronic S line edition *, con rata mensile di 404,32€ anziché 435,72€ - Importi IVA Esclusa, con anticipo di 5.848,78€, durata 48/60.000 (*TAN Leasing: 2,99% Normale, 1,49% Confindustria)"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</si>
</sst>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8"/>
      <name val="Verdana"/>
      <family val="2"/>
    </font>
    <font>
      <sz val="8"/>
      <name val="Verdana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5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9" fillId="20" borderId="1" applyNumberFormat="0" applyAlignment="0" applyProtection="0"/>
    <xf numFmtId="0" fontId="10" fillId="21" borderId="3" applyNumberForma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0" fontId="17" fillId="0" borderId="2" applyNumberFormat="0" applyFill="0" applyAlignment="0" applyProtection="0"/>
    <xf numFmtId="43" fontId="3" fillId="0" borderId="0" applyFont="0" applyFill="0" applyBorder="0" applyAlignment="0" applyProtection="0"/>
    <xf numFmtId="0" fontId="18" fillId="22" borderId="0" applyNumberFormat="0" applyBorder="0" applyAlignment="0" applyProtection="0"/>
    <xf numFmtId="0" fontId="3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8" fillId="3" borderId="0" applyNumberFormat="0" applyBorder="0" applyAlignment="0" applyProtection="0"/>
    <xf numFmtId="0" fontId="12" fillId="4" borderId="0" applyNumberFormat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7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43" fontId="4" fillId="0" borderId="11" xfId="29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wrapText="1"/>
    </xf>
    <xf numFmtId="0" fontId="0" fillId="0" borderId="0" xfId="0" applyFill="1"/>
    <xf numFmtId="43" fontId="4" fillId="0" borderId="11" xfId="29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43" fontId="25" fillId="0" borderId="11" xfId="29" applyFont="1" applyFill="1" applyBorder="1" applyAlignment="1">
      <alignment horizontal="center" vertical="center"/>
    </xf>
    <xf numFmtId="43" fontId="4" fillId="0" borderId="11" xfId="29" applyFont="1" applyBorder="1" applyAlignment="1">
      <alignment horizontal="center" vertical="center"/>
    </xf>
    <xf numFmtId="3" fontId="28" fillId="0" borderId="11" xfId="0" applyNumberFormat="1" applyFont="1" applyFill="1" applyBorder="1" applyAlignment="1">
      <alignment horizontal="center" vertical="center" wrapText="1"/>
    </xf>
    <xf numFmtId="0" fontId="4" fillId="24" borderId="11" xfId="0" applyFont="1" applyFill="1" applyBorder="1" applyAlignment="1">
      <alignment horizontal="center" vertical="center"/>
    </xf>
    <xf numFmtId="3" fontId="30" fillId="0" borderId="10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right"/>
    </xf>
    <xf numFmtId="164" fontId="30" fillId="0" borderId="12" xfId="0" applyNumberFormat="1" applyFont="1" applyFill="1" applyBorder="1" applyAlignment="1">
      <alignment horizontal="center" vertical="center" wrapText="1"/>
    </xf>
    <xf numFmtId="0" fontId="0" fillId="0" borderId="15" xfId="0" applyBorder="1"/>
    <xf numFmtId="3" fontId="0" fillId="0" borderId="0" xfId="0" applyNumberFormat="1"/>
    <xf numFmtId="3" fontId="28" fillId="0" borderId="0" xfId="0" applyNumberFormat="1" applyFont="1" applyFill="1" applyBorder="1" applyAlignment="1">
      <alignment horizontal="center" vertical="center" wrapText="1"/>
    </xf>
    <xf numFmtId="43" fontId="4" fillId="0" borderId="0" xfId="29" applyFont="1" applyFill="1" applyBorder="1" applyAlignment="1">
      <alignment horizontal="center" vertical="center"/>
    </xf>
    <xf numFmtId="3" fontId="28" fillId="0" borderId="14" xfId="0" applyNumberFormat="1" applyFont="1" applyFill="1" applyBorder="1" applyAlignment="1">
      <alignment horizontal="center" vertical="center" wrapText="1"/>
    </xf>
    <xf numFmtId="3" fontId="28" fillId="24" borderId="11" xfId="0" applyNumberFormat="1" applyFont="1" applyFill="1" applyBorder="1" applyAlignment="1">
      <alignment horizontal="center" vertical="center" wrapText="1"/>
    </xf>
    <xf numFmtId="3" fontId="28" fillId="0" borderId="11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3" fontId="28" fillId="0" borderId="10" xfId="0" applyNumberFormat="1" applyFont="1" applyFill="1" applyBorder="1" applyAlignment="1">
      <alignment horizontal="center" vertical="center" wrapText="1"/>
    </xf>
    <xf numFmtId="1" fontId="28" fillId="0" borderId="10" xfId="33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3" fontId="28" fillId="0" borderId="11" xfId="33" applyNumberFormat="1" applyFont="1" applyFill="1" applyBorder="1" applyAlignment="1">
      <alignment horizontal="center" vertical="center"/>
    </xf>
    <xf numFmtId="164" fontId="28" fillId="0" borderId="11" xfId="0" applyNumberFormat="1" applyFont="1" applyFill="1" applyBorder="1" applyAlignment="1">
      <alignment horizontal="center" vertical="center" wrapText="1"/>
    </xf>
    <xf numFmtId="3" fontId="28" fillId="0" borderId="11" xfId="0" applyNumberFormat="1" applyFont="1" applyFill="1" applyBorder="1" applyAlignment="1">
      <alignment horizontal="center" vertical="center"/>
    </xf>
    <xf numFmtId="1" fontId="28" fillId="0" borderId="11" xfId="33" applyNumberFormat="1" applyFont="1" applyFill="1" applyBorder="1" applyAlignment="1">
      <alignment horizontal="center" vertical="center"/>
    </xf>
    <xf numFmtId="1" fontId="28" fillId="0" borderId="11" xfId="0" applyNumberFormat="1" applyFont="1" applyFill="1" applyBorder="1" applyAlignment="1">
      <alignment horizontal="center" vertical="center" wrapText="1"/>
    </xf>
    <xf numFmtId="0" fontId="23" fillId="0" borderId="11" xfId="0" applyNumberFormat="1" applyFont="1" applyFill="1" applyBorder="1" applyAlignment="1">
      <alignment horizontal="center" wrapText="1"/>
    </xf>
    <xf numFmtId="0" fontId="23" fillId="0" borderId="14" xfId="0" applyNumberFormat="1" applyFont="1" applyFill="1" applyBorder="1" applyAlignment="1">
      <alignment horizontal="center" vertical="top" wrapText="1"/>
    </xf>
    <xf numFmtId="3" fontId="28" fillId="0" borderId="14" xfId="0" applyNumberFormat="1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 wrapText="1" readingOrder="1"/>
    </xf>
    <xf numFmtId="0" fontId="23" fillId="0" borderId="11" xfId="0" applyNumberFormat="1" applyFont="1" applyFill="1" applyBorder="1" applyAlignment="1">
      <alignment horizontal="center" vertical="center" wrapText="1"/>
    </xf>
    <xf numFmtId="0" fontId="26" fillId="0" borderId="11" xfId="0" applyNumberFormat="1" applyFont="1" applyFill="1" applyBorder="1" applyAlignment="1">
      <alignment horizontal="left" vertical="center" wrapText="1"/>
    </xf>
    <xf numFmtId="1" fontId="28" fillId="0" borderId="11" xfId="0" applyNumberFormat="1" applyFont="1" applyFill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wrapText="1"/>
    </xf>
    <xf numFmtId="3" fontId="28" fillId="0" borderId="0" xfId="0" applyNumberFormat="1" applyFont="1" applyFill="1" applyAlignment="1">
      <alignment horizontal="center" vertical="center"/>
    </xf>
    <xf numFmtId="164" fontId="24" fillId="0" borderId="11" xfId="0" applyNumberFormat="1" applyFont="1" applyFill="1" applyBorder="1" applyAlignment="1">
      <alignment horizontal="center" vertical="center" wrapText="1"/>
    </xf>
    <xf numFmtId="0" fontId="23" fillId="0" borderId="11" xfId="0" applyNumberFormat="1" applyFont="1" applyFill="1" applyBorder="1" applyAlignment="1">
      <alignment horizontal="center" vertical="top" wrapText="1"/>
    </xf>
    <xf numFmtId="0" fontId="23" fillId="0" borderId="11" xfId="0" applyFont="1" applyFill="1" applyBorder="1" applyAlignment="1">
      <alignment horizontal="center" vertical="top" wrapText="1"/>
    </xf>
    <xf numFmtId="0" fontId="23" fillId="0" borderId="0" xfId="0" applyNumberFormat="1" applyFont="1" applyFill="1" applyBorder="1" applyAlignment="1">
      <alignment horizontal="center" vertical="top" wrapText="1"/>
    </xf>
    <xf numFmtId="164" fontId="4" fillId="0" borderId="11" xfId="0" applyNumberFormat="1" applyFont="1" applyFill="1" applyBorder="1" applyAlignment="1">
      <alignment horizontal="center" vertical="center" wrapText="1"/>
    </xf>
    <xf numFmtId="1" fontId="28" fillId="0" borderId="11" xfId="33" applyNumberFormat="1" applyFont="1" applyFill="1" applyBorder="1" applyAlignment="1">
      <alignment horizontal="center" vertical="center" wrapText="1"/>
    </xf>
    <xf numFmtId="3" fontId="28" fillId="0" borderId="11" xfId="46" applyNumberFormat="1" applyFont="1" applyFill="1" applyBorder="1" applyAlignment="1">
      <alignment horizontal="center" vertical="center"/>
    </xf>
    <xf numFmtId="0" fontId="23" fillId="0" borderId="11" xfId="46" applyFont="1" applyFill="1" applyBorder="1" applyAlignment="1">
      <alignment horizontal="center" vertical="center" wrapText="1"/>
    </xf>
    <xf numFmtId="0" fontId="23" fillId="0" borderId="11" xfId="46" applyNumberFormat="1" applyFont="1" applyFill="1" applyBorder="1" applyAlignment="1">
      <alignment horizontal="center" vertical="center" wrapText="1"/>
    </xf>
    <xf numFmtId="0" fontId="23" fillId="0" borderId="11" xfId="44" applyFont="1" applyFill="1" applyBorder="1" applyAlignment="1">
      <alignment horizontal="center" vertical="center" wrapText="1"/>
    </xf>
    <xf numFmtId="164" fontId="28" fillId="0" borderId="11" xfId="0" applyNumberFormat="1" applyFont="1" applyFill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center" vertical="center" wrapText="1"/>
    </xf>
    <xf numFmtId="0" fontId="23" fillId="0" borderId="11" xfId="47" applyNumberFormat="1" applyFont="1" applyFill="1" applyBorder="1" applyAlignment="1">
      <alignment horizontal="center" vertical="center" wrapText="1"/>
    </xf>
    <xf numFmtId="3" fontId="28" fillId="0" borderId="11" xfId="47" applyNumberFormat="1" applyFont="1" applyFill="1" applyBorder="1" applyAlignment="1">
      <alignment horizontal="center" vertical="center"/>
    </xf>
  </cellXfs>
  <cellStyles count="56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21" xr:uid="{00000000-0005-0000-0000-000012000000}"/>
    <cellStyle name="Accent2" xfId="22" xr:uid="{00000000-0005-0000-0000-000013000000}"/>
    <cellStyle name="Accent3" xfId="23" xr:uid="{00000000-0005-0000-0000-000014000000}"/>
    <cellStyle name="Accent4" xfId="24" xr:uid="{00000000-0005-0000-0000-000015000000}"/>
    <cellStyle name="Accent5" xfId="25" xr:uid="{00000000-0005-0000-0000-000016000000}"/>
    <cellStyle name="Accent6" xfId="26" xr:uid="{00000000-0005-0000-0000-000017000000}"/>
    <cellStyle name="Bad" xfId="41" xr:uid="{00000000-0005-0000-0000-000018000000}"/>
    <cellStyle name="Calcolo" xfId="19" builtinId="22" customBuiltin="1"/>
    <cellStyle name="Cella collegata" xfId="28" builtinId="24" customBuiltin="1"/>
    <cellStyle name="Cella da controllare" xfId="20" builtinId="23" customBuiltin="1"/>
    <cellStyle name="Explanatory Text" xfId="34" xr:uid="{00000000-0005-0000-0000-00001C000000}"/>
    <cellStyle name="Good" xfId="42" xr:uid="{00000000-0005-0000-0000-00001D000000}"/>
    <cellStyle name="Heading 1" xfId="36" xr:uid="{00000000-0005-0000-0000-00001E000000}"/>
    <cellStyle name="Heading 2" xfId="37" xr:uid="{00000000-0005-0000-0000-00001F000000}"/>
    <cellStyle name="Heading 3" xfId="38" xr:uid="{00000000-0005-0000-0000-000020000000}"/>
    <cellStyle name="Heading 4" xfId="39" xr:uid="{00000000-0005-0000-0000-000021000000}"/>
    <cellStyle name="Input" xfId="27" builtinId="20" customBuiltin="1"/>
    <cellStyle name="Migliaia" xfId="29" builtinId="3"/>
    <cellStyle name="Migliaia 2" xfId="50" xr:uid="{00000000-0005-0000-0000-000024000000}"/>
    <cellStyle name="Migliaia 2 2" xfId="54" xr:uid="{8EB8BE34-459C-48E8-9170-9C3C32362719}"/>
    <cellStyle name="Migliaia 3" xfId="52" xr:uid="{C6EE6B34-B089-4FF0-9EDE-D710662D0043}"/>
    <cellStyle name="Neutral" xfId="30" xr:uid="{00000000-0005-0000-0000-000025000000}"/>
    <cellStyle name="Normale" xfId="0" builtinId="0"/>
    <cellStyle name="Normale 13" xfId="44" xr:uid="{00000000-0005-0000-0000-000027000000}"/>
    <cellStyle name="Normale 2" xfId="45" xr:uid="{00000000-0005-0000-0000-000028000000}"/>
    <cellStyle name="Normale 2 2" xfId="47" xr:uid="{00000000-0005-0000-0000-000029000000}"/>
    <cellStyle name="Normale 3" xfId="46" xr:uid="{00000000-0005-0000-0000-00002A000000}"/>
    <cellStyle name="Normale 4" xfId="49" xr:uid="{00000000-0005-0000-0000-00002B000000}"/>
    <cellStyle name="Normale 4 2" xfId="53" xr:uid="{A1796D3E-8060-46BA-B397-6B25776BD805}"/>
    <cellStyle name="Nota" xfId="31" builtinId="10" customBuiltin="1"/>
    <cellStyle name="Output" xfId="32" builtinId="21" customBuiltin="1"/>
    <cellStyle name="Percentuale" xfId="33" builtinId="5"/>
    <cellStyle name="Percentuale 2" xfId="48" xr:uid="{00000000-0005-0000-0000-00002F000000}"/>
    <cellStyle name="Percentuale 3" xfId="51" xr:uid="{00000000-0005-0000-0000-000030000000}"/>
    <cellStyle name="Percentuale 3 2" xfId="55" xr:uid="{E6F22619-ECB6-4CF3-8849-8B14E2CFB1C2}"/>
    <cellStyle name="Testo avviso" xfId="43" builtinId="11" customBuiltin="1"/>
    <cellStyle name="Title" xfId="35" xr:uid="{00000000-0005-0000-0000-000032000000}"/>
    <cellStyle name="Total" xfId="40" xr:uid="{00000000-0005-0000-0000-00003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gif"/><Relationship Id="rId26" Type="http://schemas.openxmlformats.org/officeDocument/2006/relationships/image" Target="../media/image26.jpeg"/><Relationship Id="rId39" Type="http://schemas.openxmlformats.org/officeDocument/2006/relationships/image" Target="../media/image39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png"/><Relationship Id="rId7" Type="http://schemas.openxmlformats.org/officeDocument/2006/relationships/image" Target="../media/image7.gif"/><Relationship Id="rId2" Type="http://schemas.openxmlformats.org/officeDocument/2006/relationships/image" Target="../media/image2.png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png"/><Relationship Id="rId36" Type="http://schemas.openxmlformats.org/officeDocument/2006/relationships/image" Target="../media/image36.tiff"/><Relationship Id="rId10" Type="http://schemas.openxmlformats.org/officeDocument/2006/relationships/image" Target="../media/image10.gi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png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gif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20" Type="http://schemas.openxmlformats.org/officeDocument/2006/relationships/image" Target="../media/image20.gif"/><Relationship Id="rId4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256745</xdr:colOff>
      <xdr:row>5</xdr:row>
      <xdr:rowOff>53159</xdr:rowOff>
    </xdr:from>
    <xdr:to>
      <xdr:col>0</xdr:col>
      <xdr:colOff>571501</xdr:colOff>
      <xdr:row>5</xdr:row>
      <xdr:rowOff>361931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6745" y="1022224"/>
          <a:ext cx="314756" cy="30877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190479</xdr:colOff>
      <xdr:row>7</xdr:row>
      <xdr:rowOff>11620</xdr:rowOff>
    </xdr:from>
    <xdr:to>
      <xdr:col>0</xdr:col>
      <xdr:colOff>629478</xdr:colOff>
      <xdr:row>7</xdr:row>
      <xdr:rowOff>228310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79" y="1419663"/>
          <a:ext cx="438999" cy="21669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132513</xdr:colOff>
      <xdr:row>10</xdr:row>
      <xdr:rowOff>15277</xdr:rowOff>
    </xdr:from>
    <xdr:to>
      <xdr:col>0</xdr:col>
      <xdr:colOff>679176</xdr:colOff>
      <xdr:row>10</xdr:row>
      <xdr:rowOff>172591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513" y="3378016"/>
          <a:ext cx="546663" cy="15731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242948</xdr:colOff>
      <xdr:row>14</xdr:row>
      <xdr:rowOff>22517</xdr:rowOff>
    </xdr:from>
    <xdr:to>
      <xdr:col>0</xdr:col>
      <xdr:colOff>723338</xdr:colOff>
      <xdr:row>14</xdr:row>
      <xdr:rowOff>218774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2948" y="4467517"/>
          <a:ext cx="480390" cy="19625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204291</xdr:colOff>
      <xdr:row>15</xdr:row>
      <xdr:rowOff>51697</xdr:rowOff>
    </xdr:from>
    <xdr:to>
      <xdr:col>0</xdr:col>
      <xdr:colOff>734377</xdr:colOff>
      <xdr:row>15</xdr:row>
      <xdr:rowOff>296862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4291" y="4750697"/>
          <a:ext cx="530086" cy="24516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223615</xdr:colOff>
      <xdr:row>17</xdr:row>
      <xdr:rowOff>39020</xdr:rowOff>
    </xdr:from>
    <xdr:to>
      <xdr:col>0</xdr:col>
      <xdr:colOff>637745</xdr:colOff>
      <xdr:row>17</xdr:row>
      <xdr:rowOff>310580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3615" y="7228324"/>
          <a:ext cx="414130" cy="2715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295426</xdr:colOff>
      <xdr:row>20</xdr:row>
      <xdr:rowOff>259522</xdr:rowOff>
    </xdr:from>
    <xdr:to>
      <xdr:col>0</xdr:col>
      <xdr:colOff>629460</xdr:colOff>
      <xdr:row>20</xdr:row>
      <xdr:rowOff>628261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426" y="8067261"/>
          <a:ext cx="334034" cy="3687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104900</xdr:colOff>
      <xdr:row>23</xdr:row>
      <xdr:rowOff>90271</xdr:rowOff>
    </xdr:from>
    <xdr:to>
      <xdr:col>0</xdr:col>
      <xdr:colOff>833770</xdr:colOff>
      <xdr:row>23</xdr:row>
      <xdr:rowOff>317031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900" y="9582141"/>
          <a:ext cx="728870" cy="2267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198762</xdr:colOff>
      <xdr:row>24</xdr:row>
      <xdr:rowOff>180523</xdr:rowOff>
    </xdr:from>
    <xdr:to>
      <xdr:col>0</xdr:col>
      <xdr:colOff>662588</xdr:colOff>
      <xdr:row>24</xdr:row>
      <xdr:rowOff>534900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762" y="9307958"/>
          <a:ext cx="463826" cy="37977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217176</xdr:colOff>
      <xdr:row>26</xdr:row>
      <xdr:rowOff>215347</xdr:rowOff>
    </xdr:from>
    <xdr:to>
      <xdr:col>0</xdr:col>
      <xdr:colOff>601655</xdr:colOff>
      <xdr:row>26</xdr:row>
      <xdr:rowOff>535448</xdr:rowOff>
    </xdr:to>
    <xdr:pic>
      <xdr:nvPicPr>
        <xdr:cNvPr id="17" name="Picture 1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6" y="11910390"/>
          <a:ext cx="384479" cy="32010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167333</xdr:colOff>
      <xdr:row>27</xdr:row>
      <xdr:rowOff>91105</xdr:rowOff>
    </xdr:from>
    <xdr:to>
      <xdr:col>0</xdr:col>
      <xdr:colOff>643614</xdr:colOff>
      <xdr:row>27</xdr:row>
      <xdr:rowOff>251301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333" y="9607822"/>
          <a:ext cx="476281" cy="19829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107658</xdr:colOff>
      <xdr:row>29</xdr:row>
      <xdr:rowOff>191523</xdr:rowOff>
    </xdr:from>
    <xdr:to>
      <xdr:col>0</xdr:col>
      <xdr:colOff>728853</xdr:colOff>
      <xdr:row>29</xdr:row>
      <xdr:rowOff>384230</xdr:rowOff>
    </xdr:to>
    <xdr:pic>
      <xdr:nvPicPr>
        <xdr:cNvPr id="19" name="Picture 2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658" y="10047827"/>
          <a:ext cx="621195" cy="19270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173915</xdr:colOff>
      <xdr:row>31</xdr:row>
      <xdr:rowOff>154312</xdr:rowOff>
    </xdr:from>
    <xdr:to>
      <xdr:col>0</xdr:col>
      <xdr:colOff>647460</xdr:colOff>
      <xdr:row>31</xdr:row>
      <xdr:rowOff>450590</xdr:rowOff>
    </xdr:to>
    <xdr:pic>
      <xdr:nvPicPr>
        <xdr:cNvPr id="20" name="Picture 2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3915" y="11087355"/>
          <a:ext cx="473545" cy="29627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182199</xdr:colOff>
      <xdr:row>32</xdr:row>
      <xdr:rowOff>49696</xdr:rowOff>
    </xdr:from>
    <xdr:to>
      <xdr:col>0</xdr:col>
      <xdr:colOff>613833</xdr:colOff>
      <xdr:row>32</xdr:row>
      <xdr:rowOff>426976</xdr:rowOff>
    </xdr:to>
    <xdr:pic>
      <xdr:nvPicPr>
        <xdr:cNvPr id="21" name="Picture 2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2199" y="11570805"/>
          <a:ext cx="431634" cy="37728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24839</xdr:colOff>
      <xdr:row>33</xdr:row>
      <xdr:rowOff>82071</xdr:rowOff>
    </xdr:from>
    <xdr:to>
      <xdr:col>0</xdr:col>
      <xdr:colOff>877957</xdr:colOff>
      <xdr:row>33</xdr:row>
      <xdr:rowOff>316678</xdr:rowOff>
    </xdr:to>
    <xdr:pic>
      <xdr:nvPicPr>
        <xdr:cNvPr id="23" name="Picture 2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839" y="11429245"/>
          <a:ext cx="853118" cy="23460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251227</xdr:colOff>
      <xdr:row>35</xdr:row>
      <xdr:rowOff>37353</xdr:rowOff>
    </xdr:from>
    <xdr:to>
      <xdr:col>0</xdr:col>
      <xdr:colOff>640522</xdr:colOff>
      <xdr:row>35</xdr:row>
      <xdr:rowOff>245782</xdr:rowOff>
    </xdr:to>
    <xdr:pic>
      <xdr:nvPicPr>
        <xdr:cNvPr id="25" name="Picture 2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1227" y="16055918"/>
          <a:ext cx="389295" cy="20842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33120</xdr:colOff>
      <xdr:row>36</xdr:row>
      <xdr:rowOff>94129</xdr:rowOff>
    </xdr:from>
    <xdr:to>
      <xdr:col>0</xdr:col>
      <xdr:colOff>944217</xdr:colOff>
      <xdr:row>37</xdr:row>
      <xdr:rowOff>3712</xdr:rowOff>
    </xdr:to>
    <xdr:pic>
      <xdr:nvPicPr>
        <xdr:cNvPr id="26" name="Picture 2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120" y="17048629"/>
          <a:ext cx="911097" cy="17462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49680</xdr:colOff>
      <xdr:row>38</xdr:row>
      <xdr:rowOff>19848</xdr:rowOff>
    </xdr:from>
    <xdr:to>
      <xdr:col>0</xdr:col>
      <xdr:colOff>704006</xdr:colOff>
      <xdr:row>38</xdr:row>
      <xdr:rowOff>205109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9680" y="13537065"/>
          <a:ext cx="654326" cy="18526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99379</xdr:colOff>
      <xdr:row>40</xdr:row>
      <xdr:rowOff>108653</xdr:rowOff>
    </xdr:from>
    <xdr:to>
      <xdr:col>0</xdr:col>
      <xdr:colOff>530074</xdr:colOff>
      <xdr:row>40</xdr:row>
      <xdr:rowOff>328717</xdr:rowOff>
    </xdr:to>
    <xdr:pic>
      <xdr:nvPicPr>
        <xdr:cNvPr id="30" name="Picture 3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9379" y="13841218"/>
          <a:ext cx="430695" cy="22006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107660</xdr:colOff>
      <xdr:row>44</xdr:row>
      <xdr:rowOff>172078</xdr:rowOff>
    </xdr:from>
    <xdr:to>
      <xdr:col>0</xdr:col>
      <xdr:colOff>712291</xdr:colOff>
      <xdr:row>44</xdr:row>
      <xdr:rowOff>458402</xdr:rowOff>
    </xdr:to>
    <xdr:pic>
      <xdr:nvPicPr>
        <xdr:cNvPr id="31" name="Picture 3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7660" y="17606969"/>
          <a:ext cx="604631" cy="28632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49685</xdr:colOff>
      <xdr:row>45</xdr:row>
      <xdr:rowOff>74542</xdr:rowOff>
    </xdr:from>
    <xdr:to>
      <xdr:col>0</xdr:col>
      <xdr:colOff>792290</xdr:colOff>
      <xdr:row>45</xdr:row>
      <xdr:rowOff>312003</xdr:rowOff>
    </xdr:to>
    <xdr:pic>
      <xdr:nvPicPr>
        <xdr:cNvPr id="33" name="Picture 3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9685" y="15107477"/>
          <a:ext cx="742605" cy="23746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140789</xdr:colOff>
      <xdr:row>46</xdr:row>
      <xdr:rowOff>143511</xdr:rowOff>
    </xdr:from>
    <xdr:to>
      <xdr:col>0</xdr:col>
      <xdr:colOff>670876</xdr:colOff>
      <xdr:row>46</xdr:row>
      <xdr:rowOff>336720</xdr:rowOff>
    </xdr:to>
    <xdr:pic>
      <xdr:nvPicPr>
        <xdr:cNvPr id="34" name="Picture 3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0789" y="17917989"/>
          <a:ext cx="530087" cy="19320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124225</xdr:colOff>
      <xdr:row>47</xdr:row>
      <xdr:rowOff>364434</xdr:rowOff>
    </xdr:from>
    <xdr:to>
      <xdr:col>0</xdr:col>
      <xdr:colOff>690488</xdr:colOff>
      <xdr:row>47</xdr:row>
      <xdr:rowOff>571603</xdr:rowOff>
    </xdr:to>
    <xdr:pic>
      <xdr:nvPicPr>
        <xdr:cNvPr id="35" name="Picture 3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4225" y="18586173"/>
          <a:ext cx="566263" cy="20716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24832</xdr:colOff>
      <xdr:row>48</xdr:row>
      <xdr:rowOff>170766</xdr:rowOff>
    </xdr:from>
    <xdr:to>
      <xdr:col>0</xdr:col>
      <xdr:colOff>737137</xdr:colOff>
      <xdr:row>48</xdr:row>
      <xdr:rowOff>417892</xdr:rowOff>
    </xdr:to>
    <xdr:pic>
      <xdr:nvPicPr>
        <xdr:cNvPr id="36" name="Picture 38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832" y="17009309"/>
          <a:ext cx="712305" cy="24712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66264</xdr:colOff>
      <xdr:row>16</xdr:row>
      <xdr:rowOff>38653</xdr:rowOff>
    </xdr:from>
    <xdr:to>
      <xdr:col>0</xdr:col>
      <xdr:colOff>828264</xdr:colOff>
      <xdr:row>17</xdr:row>
      <xdr:rowOff>1933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264" y="5091044"/>
          <a:ext cx="762000" cy="22280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314741</xdr:colOff>
      <xdr:row>22</xdr:row>
      <xdr:rowOff>66261</xdr:rowOff>
    </xdr:from>
    <xdr:to>
      <xdr:col>0</xdr:col>
      <xdr:colOff>684783</xdr:colOff>
      <xdr:row>23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67" b="14308"/>
        <a:stretch/>
      </xdr:blipFill>
      <xdr:spPr>
        <a:xfrm>
          <a:off x="314741" y="6742044"/>
          <a:ext cx="370042" cy="364435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107674</xdr:colOff>
      <xdr:row>21</xdr:row>
      <xdr:rowOff>24848</xdr:rowOff>
    </xdr:from>
    <xdr:to>
      <xdr:col>0</xdr:col>
      <xdr:colOff>770283</xdr:colOff>
      <xdr:row>21</xdr:row>
      <xdr:rowOff>250949</xdr:rowOff>
    </xdr:to>
    <xdr:pic>
      <xdr:nvPicPr>
        <xdr:cNvPr id="42" name="Picture 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7674" y="6667500"/>
          <a:ext cx="662609" cy="25150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33129</xdr:colOff>
      <xdr:row>30</xdr:row>
      <xdr:rowOff>256760</xdr:rowOff>
    </xdr:from>
    <xdr:to>
      <xdr:col>0</xdr:col>
      <xdr:colOff>916269</xdr:colOff>
      <xdr:row>30</xdr:row>
      <xdr:rowOff>558249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9" y="11612217"/>
          <a:ext cx="883140" cy="301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951687</xdr:colOff>
      <xdr:row>51</xdr:row>
      <xdr:rowOff>5715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11035"/>
          <a:ext cx="951687" cy="137160"/>
        </a:xfrm>
        <a:prstGeom prst="rect">
          <a:avLst/>
        </a:prstGeom>
      </xdr:spPr>
    </xdr:pic>
    <xdr:clientData/>
  </xdr:twoCellAnchor>
  <xdr:twoCellAnchor editAs="oneCell">
    <xdr:from>
      <xdr:col>0</xdr:col>
      <xdr:colOff>41414</xdr:colOff>
      <xdr:row>39</xdr:row>
      <xdr:rowOff>82783</xdr:rowOff>
    </xdr:from>
    <xdr:to>
      <xdr:col>0</xdr:col>
      <xdr:colOff>935936</xdr:colOff>
      <xdr:row>39</xdr:row>
      <xdr:rowOff>291495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4" y="15720348"/>
          <a:ext cx="894522" cy="1289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951687</xdr:colOff>
      <xdr:row>18</xdr:row>
      <xdr:rowOff>5715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5609"/>
          <a:ext cx="951687" cy="5715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207066</xdr:colOff>
      <xdr:row>18</xdr:row>
      <xdr:rowOff>57979</xdr:rowOff>
    </xdr:from>
    <xdr:to>
      <xdr:col>0</xdr:col>
      <xdr:colOff>669953</xdr:colOff>
      <xdr:row>18</xdr:row>
      <xdr:rowOff>287799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6" y="6443870"/>
          <a:ext cx="462887" cy="229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182217</xdr:colOff>
      <xdr:row>37</xdr:row>
      <xdr:rowOff>104929</xdr:rowOff>
    </xdr:from>
    <xdr:to>
      <xdr:col>0</xdr:col>
      <xdr:colOff>737153</xdr:colOff>
      <xdr:row>37</xdr:row>
      <xdr:rowOff>379470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2217" y="14235059"/>
          <a:ext cx="554936" cy="27454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49696</xdr:colOff>
      <xdr:row>42</xdr:row>
      <xdr:rowOff>273885</xdr:rowOff>
    </xdr:from>
    <xdr:to>
      <xdr:col>0</xdr:col>
      <xdr:colOff>827847</xdr:colOff>
      <xdr:row>42</xdr:row>
      <xdr:rowOff>584339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696" y="15994276"/>
          <a:ext cx="778151" cy="310454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198782</xdr:colOff>
      <xdr:row>13</xdr:row>
      <xdr:rowOff>35807</xdr:rowOff>
    </xdr:from>
    <xdr:to>
      <xdr:col>0</xdr:col>
      <xdr:colOff>747940</xdr:colOff>
      <xdr:row>13</xdr:row>
      <xdr:rowOff>182217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8782" y="4922546"/>
          <a:ext cx="549158" cy="14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306457</xdr:colOff>
      <xdr:row>43</xdr:row>
      <xdr:rowOff>24848</xdr:rowOff>
    </xdr:from>
    <xdr:to>
      <xdr:col>0</xdr:col>
      <xdr:colOff>588066</xdr:colOff>
      <xdr:row>43</xdr:row>
      <xdr:rowOff>306457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06457" y="16532087"/>
          <a:ext cx="281609" cy="28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132523</xdr:colOff>
      <xdr:row>8</xdr:row>
      <xdr:rowOff>179533</xdr:rowOff>
    </xdr:from>
    <xdr:to>
      <xdr:col>0</xdr:col>
      <xdr:colOff>786849</xdr:colOff>
      <xdr:row>8</xdr:row>
      <xdr:rowOff>502065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3" y="2258468"/>
          <a:ext cx="654326" cy="322532"/>
        </a:xfrm>
        <a:prstGeom prst="rect">
          <a:avLst/>
        </a:prstGeom>
      </xdr:spPr>
    </xdr:pic>
    <xdr:clientData/>
  </xdr:twoCellAnchor>
  <xdr:twoCellAnchor editAs="oneCell">
    <xdr:from>
      <xdr:col>0</xdr:col>
      <xdr:colOff>157369</xdr:colOff>
      <xdr:row>25</xdr:row>
      <xdr:rowOff>74543</xdr:rowOff>
    </xdr:from>
    <xdr:to>
      <xdr:col>0</xdr:col>
      <xdr:colOff>811695</xdr:colOff>
      <xdr:row>25</xdr:row>
      <xdr:rowOff>357248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57369" y="9732065"/>
          <a:ext cx="654326" cy="2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115958</xdr:colOff>
      <xdr:row>19</xdr:row>
      <xdr:rowOff>226390</xdr:rowOff>
    </xdr:from>
    <xdr:to>
      <xdr:col>0</xdr:col>
      <xdr:colOff>817726</xdr:colOff>
      <xdr:row>19</xdr:row>
      <xdr:rowOff>475442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5958" y="6222999"/>
          <a:ext cx="701768" cy="249052"/>
        </a:xfrm>
        <a:prstGeom prst="rect">
          <a:avLst/>
        </a:prstGeom>
      </xdr:spPr>
    </xdr:pic>
    <xdr:clientData/>
  </xdr:twoCellAnchor>
  <xdr:twoCellAnchor editAs="oneCell">
    <xdr:from>
      <xdr:col>0</xdr:col>
      <xdr:colOff>41413</xdr:colOff>
      <xdr:row>12</xdr:row>
      <xdr:rowOff>157370</xdr:rowOff>
    </xdr:from>
    <xdr:to>
      <xdr:col>0</xdr:col>
      <xdr:colOff>883298</xdr:colOff>
      <xdr:row>12</xdr:row>
      <xdr:rowOff>366204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65114D9A-5E2B-453E-84DA-00201874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1413" y="3710609"/>
          <a:ext cx="841885" cy="208834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11</xdr:row>
      <xdr:rowOff>155088</xdr:rowOff>
    </xdr:from>
    <xdr:to>
      <xdr:col>0</xdr:col>
      <xdr:colOff>861391</xdr:colOff>
      <xdr:row>11</xdr:row>
      <xdr:rowOff>307932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A4BA973-2FE0-41DF-AEDE-FCC384E9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7978" y="4288110"/>
          <a:ext cx="803413" cy="152844"/>
        </a:xfrm>
        <a:prstGeom prst="rect">
          <a:avLst/>
        </a:prstGeom>
      </xdr:spPr>
    </xdr:pic>
    <xdr:clientData/>
  </xdr:twoCellAnchor>
  <xdr:twoCellAnchor>
    <xdr:from>
      <xdr:col>0</xdr:col>
      <xdr:colOff>11044</xdr:colOff>
      <xdr:row>43</xdr:row>
      <xdr:rowOff>0</xdr:rowOff>
    </xdr:from>
    <xdr:to>
      <xdr:col>0</xdr:col>
      <xdr:colOff>894522</xdr:colOff>
      <xdr:row>43</xdr:row>
      <xdr:rowOff>14765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433A9746-2FCE-4FAF-9588-B4FA0D772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4" y="21037827"/>
          <a:ext cx="883478" cy="445460"/>
        </a:xfrm>
        <a:prstGeom prst="rect">
          <a:avLst/>
        </a:prstGeom>
      </xdr:spPr>
    </xdr:pic>
    <xdr:clientData/>
  </xdr:twoCellAnchor>
  <xdr:twoCellAnchor>
    <xdr:from>
      <xdr:col>0</xdr:col>
      <xdr:colOff>140805</xdr:colOff>
      <xdr:row>9</xdr:row>
      <xdr:rowOff>228366</xdr:rowOff>
    </xdr:from>
    <xdr:to>
      <xdr:col>0</xdr:col>
      <xdr:colOff>828261</xdr:colOff>
      <xdr:row>9</xdr:row>
      <xdr:rowOff>344556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4D0BC74B-540E-4ECA-9A13-13D097359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05" y="3027888"/>
          <a:ext cx="687456" cy="11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198783</xdr:colOff>
      <xdr:row>6</xdr:row>
      <xdr:rowOff>132522</xdr:rowOff>
    </xdr:from>
    <xdr:to>
      <xdr:col>0</xdr:col>
      <xdr:colOff>745435</xdr:colOff>
      <xdr:row>6</xdr:row>
      <xdr:rowOff>309218</xdr:rowOff>
    </xdr:to>
    <xdr:pic>
      <xdr:nvPicPr>
        <xdr:cNvPr id="62" name="Immagine 61" descr="C:\Documenti\Comunicazione\Corporate Design\AUDI PNG\AUDI PNG\Rings_Solid-bl.png">
          <a:extLst>
            <a:ext uri="{FF2B5EF4-FFF2-40B4-BE49-F238E27FC236}">
              <a16:creationId xmlns:a16="http://schemas.microsoft.com/office/drawing/2014/main" id="{A144E658-A071-40A0-88C8-0D57EDD1D6B8}"/>
            </a:ext>
          </a:extLst>
        </xdr:cNvPr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529522"/>
          <a:ext cx="546652" cy="1766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82826</xdr:colOff>
      <xdr:row>34</xdr:row>
      <xdr:rowOff>190500</xdr:rowOff>
    </xdr:from>
    <xdr:to>
      <xdr:col>0</xdr:col>
      <xdr:colOff>760209</xdr:colOff>
      <xdr:row>34</xdr:row>
      <xdr:rowOff>371344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13801D9D-6F0E-46B4-B2FC-758975C8ACD4}"/>
            </a:ext>
          </a:extLst>
        </xdr:cNvPr>
        <xdr:cNvPicPr/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826" y="15935739"/>
          <a:ext cx="677383" cy="180844"/>
        </a:xfrm>
        <a:prstGeom prst="rect">
          <a:avLst/>
        </a:prstGeom>
      </xdr:spPr>
    </xdr:pic>
    <xdr:clientData/>
  </xdr:twoCellAnchor>
  <xdr:twoCellAnchor editAs="oneCell">
    <xdr:from>
      <xdr:col>0</xdr:col>
      <xdr:colOff>281608</xdr:colOff>
      <xdr:row>41</xdr:row>
      <xdr:rowOff>122008</xdr:rowOff>
    </xdr:from>
    <xdr:to>
      <xdr:col>0</xdr:col>
      <xdr:colOff>590825</xdr:colOff>
      <xdr:row>41</xdr:row>
      <xdr:rowOff>473524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421D894C-2E0C-471B-A7E6-B7BA2B8B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608" y="16830791"/>
          <a:ext cx="309217" cy="351516"/>
        </a:xfrm>
        <a:prstGeom prst="rect">
          <a:avLst/>
        </a:prstGeom>
      </xdr:spPr>
    </xdr:pic>
    <xdr:clientData/>
  </xdr:twoCellAnchor>
  <xdr:twoCellAnchor>
    <xdr:from>
      <xdr:col>0</xdr:col>
      <xdr:colOff>115957</xdr:colOff>
      <xdr:row>28</xdr:row>
      <xdr:rowOff>51306</xdr:rowOff>
    </xdr:from>
    <xdr:to>
      <xdr:col>0</xdr:col>
      <xdr:colOff>786848</xdr:colOff>
      <xdr:row>28</xdr:row>
      <xdr:rowOff>256301</xdr:rowOff>
    </xdr:to>
    <xdr:pic>
      <xdr:nvPicPr>
        <xdr:cNvPr id="55" name="Immagine 54" descr="Informatpress_IT">
          <a:extLst>
            <a:ext uri="{FF2B5EF4-FFF2-40B4-BE49-F238E27FC236}">
              <a16:creationId xmlns:a16="http://schemas.microsoft.com/office/drawing/2014/main" id="{19C60FB8-745F-4A14-8AB5-2A5CC4BB5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57" y="13773656"/>
          <a:ext cx="670891" cy="20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2"/>
  <sheetViews>
    <sheetView tabSelected="1" zoomScale="115" zoomScaleNormal="115" workbookViewId="0">
      <selection sqref="A1:G1"/>
    </sheetView>
  </sheetViews>
  <sheetFormatPr defaultRowHeight="12.5" x14ac:dyDescent="0.25"/>
  <cols>
    <col min="1" max="1" width="14.26953125" customWidth="1"/>
    <col min="2" max="2" width="66.26953125" style="3" customWidth="1"/>
    <col min="3" max="3" width="10.1796875" bestFit="1" customWidth="1"/>
    <col min="4" max="4" width="19.54296875" bestFit="1" customWidth="1"/>
    <col min="5" max="5" width="13.54296875" bestFit="1" customWidth="1"/>
    <col min="6" max="6" width="11" bestFit="1" customWidth="1"/>
    <col min="7" max="7" width="14.81640625" bestFit="1" customWidth="1"/>
  </cols>
  <sheetData>
    <row r="1" spans="1:7" ht="20" x14ac:dyDescent="0.4">
      <c r="A1" s="21" t="s">
        <v>51</v>
      </c>
      <c r="B1" s="21"/>
      <c r="C1" s="21"/>
      <c r="D1" s="21"/>
      <c r="E1" s="21"/>
      <c r="F1" s="21"/>
      <c r="G1" s="21"/>
    </row>
    <row r="2" spans="1:7" ht="18.649999999999999" customHeight="1" x14ac:dyDescent="0.25"/>
    <row r="3" spans="1:7" ht="13.5" customHeight="1" x14ac:dyDescent="0.25">
      <c r="A3" s="24" t="s">
        <v>0</v>
      </c>
      <c r="B3" s="25" t="s">
        <v>1</v>
      </c>
      <c r="C3" s="22" t="s">
        <v>4</v>
      </c>
      <c r="D3" s="23"/>
      <c r="E3" s="22" t="s">
        <v>25</v>
      </c>
      <c r="F3" s="23"/>
      <c r="G3" s="20" t="s">
        <v>12</v>
      </c>
    </row>
    <row r="4" spans="1:7" ht="11.25" customHeight="1" x14ac:dyDescent="0.25">
      <c r="A4" s="24"/>
      <c r="B4" s="25"/>
      <c r="C4" s="2" t="s">
        <v>2</v>
      </c>
      <c r="D4" s="2" t="s">
        <v>3</v>
      </c>
      <c r="E4" s="2" t="s">
        <v>5</v>
      </c>
      <c r="F4" s="2" t="s">
        <v>6</v>
      </c>
      <c r="G4" s="20"/>
    </row>
    <row r="5" spans="1:7" ht="12.75" customHeight="1" x14ac:dyDescent="0.25"/>
    <row r="6" spans="1:7" ht="34.5" customHeight="1" x14ac:dyDescent="0.25">
      <c r="A6" s="5"/>
      <c r="B6" s="26" t="s">
        <v>34</v>
      </c>
      <c r="C6" s="27">
        <v>140</v>
      </c>
      <c r="D6" s="27">
        <v>0</v>
      </c>
      <c r="E6" s="27">
        <v>140</v>
      </c>
      <c r="F6" s="27">
        <v>100</v>
      </c>
      <c r="G6" s="8"/>
    </row>
    <row r="7" spans="1:7" ht="34.5" customHeight="1" x14ac:dyDescent="0.25">
      <c r="A7" s="5"/>
      <c r="B7" s="26" t="s">
        <v>57</v>
      </c>
      <c r="C7" s="27">
        <v>20478.84</v>
      </c>
      <c r="D7" s="27">
        <v>19003.04</v>
      </c>
      <c r="E7" s="27">
        <f>C7-D7</f>
        <v>1475.7999999999993</v>
      </c>
      <c r="F7" s="28">
        <v>7</v>
      </c>
      <c r="G7" s="8"/>
    </row>
    <row r="8" spans="1:7" ht="18.75" customHeight="1" x14ac:dyDescent="0.25">
      <c r="A8" s="4"/>
      <c r="B8" s="29" t="s">
        <v>21</v>
      </c>
      <c r="C8" s="8">
        <v>10000</v>
      </c>
      <c r="D8" s="8">
        <v>7000</v>
      </c>
      <c r="E8" s="8">
        <v>3000</v>
      </c>
      <c r="F8" s="8">
        <v>30</v>
      </c>
      <c r="G8" s="8"/>
    </row>
    <row r="9" spans="1:7" ht="40" x14ac:dyDescent="0.25">
      <c r="A9" s="1"/>
      <c r="B9" s="29" t="s">
        <v>45</v>
      </c>
      <c r="C9" s="8">
        <v>50000</v>
      </c>
      <c r="D9" s="8">
        <v>45000</v>
      </c>
      <c r="E9" s="8">
        <v>5000</v>
      </c>
      <c r="F9" s="30">
        <v>10</v>
      </c>
      <c r="G9" s="8"/>
    </row>
    <row r="10" spans="1:7" ht="40.5" x14ac:dyDescent="0.25">
      <c r="B10" s="29" t="s">
        <v>30</v>
      </c>
      <c r="C10" s="8">
        <v>8900</v>
      </c>
      <c r="D10" s="8">
        <v>5785</v>
      </c>
      <c r="E10" s="8">
        <v>3115</v>
      </c>
      <c r="F10" s="30">
        <v>35</v>
      </c>
      <c r="G10" s="8"/>
    </row>
    <row r="11" spans="1:7" ht="15" customHeight="1" x14ac:dyDescent="0.25">
      <c r="A11" s="5"/>
      <c r="B11" s="29" t="s">
        <v>15</v>
      </c>
      <c r="C11" s="8">
        <v>9360</v>
      </c>
      <c r="D11" s="8">
        <v>7488</v>
      </c>
      <c r="E11" s="8">
        <f>C11-D11</f>
        <v>1872</v>
      </c>
      <c r="F11" s="8">
        <f>E11/C11*100</f>
        <v>20</v>
      </c>
      <c r="G11" s="8"/>
    </row>
    <row r="12" spans="1:7" ht="36" customHeight="1" x14ac:dyDescent="0.25">
      <c r="A12" s="5"/>
      <c r="B12" s="29" t="s">
        <v>37</v>
      </c>
      <c r="C12" s="8">
        <v>1500</v>
      </c>
      <c r="D12" s="8">
        <v>1200</v>
      </c>
      <c r="E12" s="8">
        <v>300</v>
      </c>
      <c r="F12" s="8">
        <f>E12/C12*100</f>
        <v>20</v>
      </c>
      <c r="G12" s="8"/>
    </row>
    <row r="13" spans="1:7" ht="40" x14ac:dyDescent="0.25">
      <c r="A13" s="5"/>
      <c r="B13" s="29" t="s">
        <v>26</v>
      </c>
      <c r="C13" s="8">
        <v>72900</v>
      </c>
      <c r="D13" s="8">
        <v>56700</v>
      </c>
      <c r="E13" s="8">
        <v>16200</v>
      </c>
      <c r="F13" s="31">
        <v>22.2</v>
      </c>
      <c r="G13" s="8"/>
    </row>
    <row r="14" spans="1:7" ht="15" customHeight="1" x14ac:dyDescent="0.25">
      <c r="A14" s="1"/>
      <c r="B14" s="29" t="s">
        <v>19</v>
      </c>
      <c r="C14" s="32">
        <v>4000</v>
      </c>
      <c r="D14" s="32">
        <v>3200</v>
      </c>
      <c r="E14" s="32">
        <v>800</v>
      </c>
      <c r="F14" s="33">
        <v>20</v>
      </c>
      <c r="G14" s="8"/>
    </row>
    <row r="15" spans="1:7" ht="20" x14ac:dyDescent="0.25">
      <c r="A15" s="1"/>
      <c r="B15" s="29" t="s">
        <v>49</v>
      </c>
      <c r="C15" s="8">
        <v>6500</v>
      </c>
      <c r="D15" s="8">
        <v>5200</v>
      </c>
      <c r="E15" s="8">
        <v>1300</v>
      </c>
      <c r="F15" s="32">
        <v>20</v>
      </c>
      <c r="G15" s="8"/>
    </row>
    <row r="16" spans="1:7" ht="28" customHeight="1" x14ac:dyDescent="0.25">
      <c r="A16" s="5"/>
      <c r="B16" s="29" t="s">
        <v>50</v>
      </c>
      <c r="C16" s="8">
        <v>10560</v>
      </c>
      <c r="D16" s="8">
        <v>9478</v>
      </c>
      <c r="E16" s="8">
        <v>1082</v>
      </c>
      <c r="F16" s="32">
        <f>E16/C16*100</f>
        <v>10.246212121212121</v>
      </c>
      <c r="G16" s="8"/>
    </row>
    <row r="17" spans="1:7" ht="20.5" x14ac:dyDescent="0.25">
      <c r="A17" s="5"/>
      <c r="B17" s="29" t="s">
        <v>47</v>
      </c>
      <c r="C17" s="8">
        <v>240</v>
      </c>
      <c r="D17" s="8">
        <v>0</v>
      </c>
      <c r="E17" s="8">
        <v>240</v>
      </c>
      <c r="F17" s="34">
        <v>100</v>
      </c>
      <c r="G17" s="8"/>
    </row>
    <row r="18" spans="1:7" ht="27" customHeight="1" x14ac:dyDescent="0.25">
      <c r="A18" s="9"/>
      <c r="B18" s="29" t="s">
        <v>31</v>
      </c>
      <c r="C18" s="8">
        <v>15400</v>
      </c>
      <c r="D18" s="8">
        <v>14784</v>
      </c>
      <c r="E18" s="8">
        <v>616</v>
      </c>
      <c r="F18" s="8">
        <v>4</v>
      </c>
      <c r="G18" s="8"/>
    </row>
    <row r="19" spans="1:7" ht="27" customHeight="1" x14ac:dyDescent="0.25">
      <c r="B19" s="35" t="s">
        <v>41</v>
      </c>
      <c r="C19" s="8">
        <v>1347</v>
      </c>
      <c r="D19" s="8">
        <v>1078</v>
      </c>
      <c r="E19" s="8">
        <v>269</v>
      </c>
      <c r="F19" s="8">
        <v>20</v>
      </c>
      <c r="G19" s="8"/>
    </row>
    <row r="20" spans="1:7" ht="50" x14ac:dyDescent="0.25">
      <c r="B20" s="36" t="s">
        <v>56</v>
      </c>
      <c r="C20" s="37">
        <v>7000</v>
      </c>
      <c r="D20" s="37">
        <v>5600</v>
      </c>
      <c r="E20" s="37">
        <v>1400</v>
      </c>
      <c r="F20" s="37">
        <v>20</v>
      </c>
      <c r="G20" s="8"/>
    </row>
    <row r="21" spans="1:7" ht="80.25" customHeight="1" x14ac:dyDescent="0.25">
      <c r="A21" s="5"/>
      <c r="B21" s="38" t="s">
        <v>38</v>
      </c>
      <c r="C21" s="37">
        <f>1.537*50000</f>
        <v>76850</v>
      </c>
      <c r="D21" s="37">
        <f>+C21-E21</f>
        <v>69164</v>
      </c>
      <c r="E21" s="37">
        <f>(50000*27%*0.023)+(50000*0.00516)+(50000*73%*(1.537-1.342))</f>
        <v>7685.9999999999945</v>
      </c>
      <c r="F21" s="37">
        <v>10</v>
      </c>
      <c r="G21" s="8"/>
    </row>
    <row r="22" spans="1:7" ht="20" x14ac:dyDescent="0.25">
      <c r="A22" s="5"/>
      <c r="B22" s="39" t="s">
        <v>11</v>
      </c>
      <c r="C22" s="32">
        <v>26750</v>
      </c>
      <c r="D22" s="32">
        <v>25000</v>
      </c>
      <c r="E22" s="32">
        <v>1750</v>
      </c>
      <c r="F22" s="32">
        <v>7</v>
      </c>
      <c r="G22" s="8"/>
    </row>
    <row r="23" spans="1:7" ht="30" x14ac:dyDescent="0.25">
      <c r="A23" s="5"/>
      <c r="B23" s="39" t="s">
        <v>13</v>
      </c>
      <c r="C23" s="32">
        <v>50000</v>
      </c>
      <c r="D23" s="32">
        <f>C23-C23*5%</f>
        <v>47500</v>
      </c>
      <c r="E23" s="32">
        <f>C23-D23</f>
        <v>2500</v>
      </c>
      <c r="F23" s="33">
        <v>5</v>
      </c>
      <c r="G23" s="8"/>
    </row>
    <row r="24" spans="1:7" ht="45" customHeight="1" x14ac:dyDescent="0.25">
      <c r="A24" s="6"/>
      <c r="B24" s="40" t="s">
        <v>16</v>
      </c>
      <c r="C24" s="41">
        <v>600</v>
      </c>
      <c r="D24" s="41">
        <v>400</v>
      </c>
      <c r="E24" s="41">
        <v>200</v>
      </c>
      <c r="F24" s="41">
        <v>33</v>
      </c>
      <c r="G24" s="8"/>
    </row>
    <row r="25" spans="1:7" s="3" customFormat="1" ht="60" customHeight="1" x14ac:dyDescent="0.25">
      <c r="A25" s="1"/>
      <c r="B25" s="29" t="s">
        <v>44</v>
      </c>
      <c r="C25" s="42">
        <v>4964</v>
      </c>
      <c r="D25" s="42">
        <v>4219</v>
      </c>
      <c r="E25" s="42">
        <v>745</v>
      </c>
      <c r="F25" s="42">
        <v>15</v>
      </c>
      <c r="G25" s="8"/>
    </row>
    <row r="26" spans="1:7" s="3" customFormat="1" ht="33.75" customHeight="1" x14ac:dyDescent="0.25">
      <c r="A26" s="1"/>
      <c r="B26" s="43" t="s">
        <v>32</v>
      </c>
      <c r="C26" s="44">
        <v>36682</v>
      </c>
      <c r="D26" s="42">
        <v>34881</v>
      </c>
      <c r="E26" s="42">
        <f>C26-D26</f>
        <v>1801</v>
      </c>
      <c r="F26" s="45" t="s">
        <v>33</v>
      </c>
      <c r="G26" s="8"/>
    </row>
    <row r="27" spans="1:7" ht="52" x14ac:dyDescent="0.25">
      <c r="A27" s="6"/>
      <c r="B27" s="39" t="s">
        <v>42</v>
      </c>
      <c r="C27" s="32">
        <v>145860</v>
      </c>
      <c r="D27" s="32">
        <v>131275</v>
      </c>
      <c r="E27" s="32">
        <v>14585</v>
      </c>
      <c r="F27" s="8">
        <v>10</v>
      </c>
      <c r="G27" s="8"/>
    </row>
    <row r="28" spans="1:7" ht="20" x14ac:dyDescent="0.25">
      <c r="A28" s="1"/>
      <c r="B28" s="46" t="s">
        <v>54</v>
      </c>
      <c r="C28" s="32">
        <v>631</v>
      </c>
      <c r="D28" s="32">
        <v>445</v>
      </c>
      <c r="E28" s="32">
        <f>C28-D28</f>
        <v>186</v>
      </c>
      <c r="F28" s="32">
        <f>E28/C28*100</f>
        <v>29.477020602218701</v>
      </c>
      <c r="G28" s="8"/>
    </row>
    <row r="29" spans="1:7" ht="26.25" customHeight="1" x14ac:dyDescent="0.25">
      <c r="A29" s="1"/>
      <c r="B29" s="47" t="s">
        <v>55</v>
      </c>
      <c r="C29" s="32">
        <v>17346</v>
      </c>
      <c r="D29" s="32">
        <v>14700</v>
      </c>
      <c r="E29" s="32">
        <v>2646</v>
      </c>
      <c r="F29" s="32">
        <v>18</v>
      </c>
      <c r="G29" s="19"/>
    </row>
    <row r="30" spans="1:7" ht="45.75" customHeight="1" x14ac:dyDescent="0.25">
      <c r="A30" s="1"/>
      <c r="B30" s="29" t="s">
        <v>40</v>
      </c>
      <c r="C30" s="8">
        <v>2500</v>
      </c>
      <c r="D30" s="8">
        <v>1950</v>
      </c>
      <c r="E30" s="8">
        <v>550</v>
      </c>
      <c r="F30" s="8">
        <v>22</v>
      </c>
      <c r="G30" s="8"/>
    </row>
    <row r="31" spans="1:7" ht="60" customHeight="1" x14ac:dyDescent="0.25">
      <c r="A31" s="1"/>
      <c r="B31" s="48" t="s">
        <v>18</v>
      </c>
      <c r="C31" s="8">
        <v>929</v>
      </c>
      <c r="D31" s="8">
        <v>836</v>
      </c>
      <c r="E31" s="8">
        <v>93</v>
      </c>
      <c r="F31" s="8">
        <v>10</v>
      </c>
      <c r="G31" s="8"/>
    </row>
    <row r="32" spans="1:7" ht="47.25" customHeight="1" x14ac:dyDescent="0.25">
      <c r="A32" s="7"/>
      <c r="B32" s="29" t="s">
        <v>46</v>
      </c>
      <c r="C32" s="8">
        <v>2124</v>
      </c>
      <c r="D32" s="8">
        <v>1750</v>
      </c>
      <c r="E32" s="8">
        <v>374</v>
      </c>
      <c r="F32" s="8">
        <v>17.600000000000001</v>
      </c>
      <c r="G32" s="8"/>
    </row>
    <row r="33" spans="1:7" ht="46.5" customHeight="1" x14ac:dyDescent="0.25">
      <c r="A33" s="5"/>
      <c r="B33" s="29" t="s">
        <v>27</v>
      </c>
      <c r="C33" s="8">
        <v>85672</v>
      </c>
      <c r="D33" s="8">
        <v>81286</v>
      </c>
      <c r="E33" s="8">
        <f>C33-D33</f>
        <v>4386</v>
      </c>
      <c r="F33" s="31">
        <f>E33/C33*100</f>
        <v>5.1195256326454386</v>
      </c>
      <c r="G33" s="8"/>
    </row>
    <row r="34" spans="1:7" ht="30" x14ac:dyDescent="0.25">
      <c r="A34" s="4"/>
      <c r="B34" s="29" t="s">
        <v>29</v>
      </c>
      <c r="C34" s="8">
        <v>100</v>
      </c>
      <c r="D34" s="8">
        <v>80</v>
      </c>
      <c r="E34" s="8">
        <v>20</v>
      </c>
      <c r="F34" s="8">
        <v>20</v>
      </c>
      <c r="G34" s="8"/>
    </row>
    <row r="35" spans="1:7" ht="42" customHeight="1" x14ac:dyDescent="0.25">
      <c r="A35" s="4"/>
      <c r="B35" s="29" t="s">
        <v>28</v>
      </c>
      <c r="C35" s="8">
        <v>304</v>
      </c>
      <c r="D35" s="8">
        <v>273</v>
      </c>
      <c r="E35" s="8">
        <f>C35-D35</f>
        <v>31</v>
      </c>
      <c r="F35" s="8">
        <v>10</v>
      </c>
      <c r="G35" s="18"/>
    </row>
    <row r="36" spans="1:7" ht="20.5" x14ac:dyDescent="0.25">
      <c r="A36" s="1"/>
      <c r="B36" s="29" t="s">
        <v>20</v>
      </c>
      <c r="C36" s="32">
        <v>65</v>
      </c>
      <c r="D36" s="32">
        <v>0</v>
      </c>
      <c r="E36" s="32">
        <v>65</v>
      </c>
      <c r="F36" s="32">
        <v>100</v>
      </c>
      <c r="G36" s="8"/>
    </row>
    <row r="37" spans="1:7" ht="21" x14ac:dyDescent="0.25">
      <c r="A37" s="1"/>
      <c r="B37" s="29" t="s">
        <v>39</v>
      </c>
      <c r="C37" s="32">
        <v>30000</v>
      </c>
      <c r="D37" s="32">
        <v>27000</v>
      </c>
      <c r="E37" s="32">
        <v>3000</v>
      </c>
      <c r="F37" s="33">
        <v>10</v>
      </c>
      <c r="G37" s="8"/>
    </row>
    <row r="38" spans="1:7" ht="32.5" x14ac:dyDescent="0.25">
      <c r="A38" s="4"/>
      <c r="B38" s="39" t="s">
        <v>9</v>
      </c>
      <c r="C38" s="8">
        <v>36976</v>
      </c>
      <c r="D38" s="8">
        <v>34301</v>
      </c>
      <c r="E38" s="8">
        <v>2675</v>
      </c>
      <c r="F38" s="49" t="s">
        <v>24</v>
      </c>
      <c r="G38" s="8"/>
    </row>
    <row r="39" spans="1:7" ht="17.25" customHeight="1" x14ac:dyDescent="0.25">
      <c r="A39" s="1"/>
      <c r="B39" s="39" t="s">
        <v>48</v>
      </c>
      <c r="C39" s="8">
        <v>698</v>
      </c>
      <c r="D39" s="8">
        <v>543</v>
      </c>
      <c r="E39" s="8">
        <v>155</v>
      </c>
      <c r="F39" s="50">
        <v>22</v>
      </c>
      <c r="G39" s="8"/>
    </row>
    <row r="40" spans="1:7" ht="25.5" customHeight="1" x14ac:dyDescent="0.25">
      <c r="A40" s="16"/>
      <c r="B40" s="36" t="s">
        <v>14</v>
      </c>
      <c r="C40" s="51">
        <v>500</v>
      </c>
      <c r="D40" s="51">
        <v>0</v>
      </c>
      <c r="E40" s="51">
        <v>500</v>
      </c>
      <c r="F40" s="33">
        <v>100</v>
      </c>
      <c r="G40" s="15"/>
    </row>
    <row r="41" spans="1:7" ht="30" x14ac:dyDescent="0.25">
      <c r="A41" s="5"/>
      <c r="B41" s="52" t="s">
        <v>17</v>
      </c>
      <c r="C41" s="51">
        <v>137400</v>
      </c>
      <c r="D41" s="51">
        <v>133278</v>
      </c>
      <c r="E41" s="51">
        <v>4122</v>
      </c>
      <c r="F41" s="33">
        <v>3</v>
      </c>
      <c r="G41" s="8"/>
    </row>
    <row r="42" spans="1:7" ht="44.15" customHeight="1" x14ac:dyDescent="0.25">
      <c r="A42" s="5"/>
      <c r="B42" s="52" t="s">
        <v>52</v>
      </c>
      <c r="C42" s="27">
        <v>35</v>
      </c>
      <c r="D42" s="27">
        <v>15</v>
      </c>
      <c r="E42" s="27">
        <v>20</v>
      </c>
      <c r="F42" s="33">
        <v>57</v>
      </c>
      <c r="G42" s="8"/>
    </row>
    <row r="43" spans="1:7" ht="69" customHeight="1" x14ac:dyDescent="0.25">
      <c r="A43" s="5"/>
      <c r="B43" s="53" t="s">
        <v>36</v>
      </c>
      <c r="C43" s="51">
        <v>2964</v>
      </c>
      <c r="D43" s="51">
        <v>1070</v>
      </c>
      <c r="E43" s="51">
        <v>1894</v>
      </c>
      <c r="F43" s="33">
        <v>64</v>
      </c>
      <c r="G43" s="8"/>
    </row>
    <row r="44" spans="1:7" ht="24.75" customHeight="1" x14ac:dyDescent="0.25">
      <c r="A44" s="6"/>
      <c r="B44" s="29" t="s">
        <v>22</v>
      </c>
      <c r="C44" s="8">
        <v>10000</v>
      </c>
      <c r="D44" s="8">
        <v>9000</v>
      </c>
      <c r="E44" s="8">
        <v>1000</v>
      </c>
      <c r="F44" s="8">
        <v>10</v>
      </c>
      <c r="G44" s="8"/>
    </row>
    <row r="45" spans="1:7" ht="45.75" customHeight="1" x14ac:dyDescent="0.25">
      <c r="A45" s="5"/>
      <c r="B45" s="35" t="s">
        <v>43</v>
      </c>
      <c r="C45" s="8">
        <v>4800</v>
      </c>
      <c r="D45" s="8">
        <v>3900</v>
      </c>
      <c r="E45" s="8">
        <v>900</v>
      </c>
      <c r="F45" s="50">
        <v>19</v>
      </c>
      <c r="G45" s="8"/>
    </row>
    <row r="46" spans="1:7" ht="27.75" customHeight="1" x14ac:dyDescent="0.25">
      <c r="A46" s="1"/>
      <c r="B46" s="54" t="s">
        <v>53</v>
      </c>
      <c r="C46" s="32">
        <v>23000</v>
      </c>
      <c r="D46" s="32">
        <v>19000</v>
      </c>
      <c r="E46" s="32">
        <v>4000</v>
      </c>
      <c r="F46" s="55">
        <v>17.399999999999999</v>
      </c>
      <c r="G46" s="8"/>
    </row>
    <row r="47" spans="1:7" ht="34" x14ac:dyDescent="0.25">
      <c r="A47" s="5"/>
      <c r="B47" s="29" t="s">
        <v>10</v>
      </c>
      <c r="C47" s="32">
        <v>38048</v>
      </c>
      <c r="D47" s="32">
        <v>35287</v>
      </c>
      <c r="E47" s="32">
        <v>2761</v>
      </c>
      <c r="F47" s="56" t="s">
        <v>23</v>
      </c>
      <c r="G47" s="8"/>
    </row>
    <row r="48" spans="1:7" ht="63.75" customHeight="1" x14ac:dyDescent="0.25">
      <c r="A48" s="1"/>
      <c r="B48" s="57" t="s">
        <v>35</v>
      </c>
      <c r="C48" s="58">
        <v>5164</v>
      </c>
      <c r="D48" s="58">
        <v>4235</v>
      </c>
      <c r="E48" s="58">
        <v>929</v>
      </c>
      <c r="F48" s="32">
        <v>17.989930286599535</v>
      </c>
      <c r="G48" s="8"/>
    </row>
    <row r="49" spans="1:7" ht="48" customHeight="1" thickBot="1" x14ac:dyDescent="0.3">
      <c r="A49" s="1"/>
      <c r="B49" s="43" t="s">
        <v>8</v>
      </c>
      <c r="C49" s="37">
        <v>550</v>
      </c>
      <c r="D49" s="37">
        <v>470</v>
      </c>
      <c r="E49" s="37">
        <v>80</v>
      </c>
      <c r="F49" s="37">
        <v>15</v>
      </c>
      <c r="G49" s="17"/>
    </row>
    <row r="50" spans="1:7" ht="15" thickTop="1" thickBot="1" x14ac:dyDescent="0.35">
      <c r="B50" s="11" t="s">
        <v>7</v>
      </c>
      <c r="C50" s="10">
        <f>SUM(C6:C49)</f>
        <v>959837.84</v>
      </c>
      <c r="D50" s="10">
        <f>SUM(D6:D49)</f>
        <v>863374.04</v>
      </c>
      <c r="E50" s="10">
        <f>C50-D50</f>
        <v>96463.79999999993</v>
      </c>
      <c r="F50" s="12">
        <f>E50/C50*100</f>
        <v>10.050010114208451</v>
      </c>
      <c r="G50" s="13"/>
    </row>
    <row r="51" spans="1:7" ht="13" thickTop="1" x14ac:dyDescent="0.25"/>
    <row r="52" spans="1:7" x14ac:dyDescent="0.25">
      <c r="D52" s="14"/>
      <c r="E52" s="14"/>
    </row>
  </sheetData>
  <mergeCells count="6">
    <mergeCell ref="G3:G4"/>
    <mergeCell ref="A1:G1"/>
    <mergeCell ref="E3:F3"/>
    <mergeCell ref="C3:D3"/>
    <mergeCell ref="A3:A4"/>
    <mergeCell ref="B3:B4"/>
  </mergeCells>
  <phoneticPr fontId="0" type="noConversion"/>
  <pageMargins left="7.874015748031496E-2" right="0.47244094488188981" top="0.35433070866141736" bottom="0.19685039370078741" header="0.23622047244094491" footer="0.11811023622047245"/>
  <pageSetup paperSize="9" scale="95" orientation="landscape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5" x14ac:dyDescent="0.2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5" x14ac:dyDescent="0.2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Foglio1</vt:lpstr>
      <vt:lpstr>Foglio2</vt:lpstr>
      <vt:lpstr>Foglio3</vt:lpstr>
      <vt:lpstr>Foglio1!Area_stampa</vt:lpstr>
      <vt:lpstr>Foglio1!Titoli_stampa</vt:lpstr>
    </vt:vector>
  </TitlesOfParts>
  <Company>confindustria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MCarvisiglia</dc:creator>
  <cp:lastModifiedBy>Marco Carvisiglia</cp:lastModifiedBy>
  <cp:lastPrinted>2019-02-19T15:21:48Z</cp:lastPrinted>
  <dcterms:created xsi:type="dcterms:W3CDTF">2012-02-16T13:58:34Z</dcterms:created>
  <dcterms:modified xsi:type="dcterms:W3CDTF">2021-04-22T14:08:55Z</dcterms:modified>
</cp:coreProperties>
</file>